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S:\SdileneDok\Interní audit 2002_2020\IA_2024\VÝVOJ_ÚVĚRŮ\"/>
    </mc:Choice>
  </mc:AlternateContent>
  <xr:revisionPtr revIDLastSave="0" documentId="8_{6D674888-D5C0-46AC-BA90-897A69B3D625}" xr6:coauthVersionLast="47" xr6:coauthVersionMax="47" xr10:uidLastSave="{00000000-0000-0000-0000-000000000000}"/>
  <bookViews>
    <workbookView xWindow="-108" yWindow="-108" windowWidth="23256" windowHeight="12576" xr2:uid="{B8234EA5-40E6-4F79-9A66-1107F64FF3DE}"/>
  </bookViews>
  <sheets>
    <sheet name="List1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0" i="1" l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T7" i="1"/>
  <c r="S7" i="1"/>
  <c r="S3" i="1" s="1"/>
  <c r="R7" i="1"/>
  <c r="Q7" i="1"/>
  <c r="P7" i="1"/>
  <c r="O7" i="1"/>
  <c r="N7" i="1"/>
  <c r="T3" i="1"/>
  <c r="R3" i="1"/>
</calcChain>
</file>

<file path=xl/sharedStrings.xml><?xml version="1.0" encoding="utf-8"?>
<sst xmlns="http://schemas.openxmlformats.org/spreadsheetml/2006/main" count="7" uniqueCount="7">
  <si>
    <t>Vývoj úvěrů za období 19 let</t>
  </si>
  <si>
    <t>Zůstatek úvěru</t>
  </si>
  <si>
    <t>úvěry PS 1.1.</t>
  </si>
  <si>
    <t>splátka</t>
  </si>
  <si>
    <t>čerpání</t>
  </si>
  <si>
    <t>úvěry KS 31.12.</t>
  </si>
  <si>
    <t>úroky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</si>
</sst>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2" borderId="2" xfId="0" applyFont="1" applyFill="1" applyBorder="1"/>
    <xf numFmtId="0" fontId="3" fillId="2" borderId="3" xfId="0" applyFont="1" applyFill="1" applyBorder="1"/>
    <xf numFmtId="0" fontId="2" fillId="0" borderId="4" xfId="0" applyFont="1" applyBorder="1"/>
    <xf numFmtId="3" fontId="2" fillId="3" borderId="5" xfId="0" applyNumberFormat="1" applyFont="1" applyFill="1" applyBorder="1"/>
    <xf numFmtId="3" fontId="2" fillId="3" borderId="6" xfId="0" applyNumberFormat="1" applyFont="1" applyFill="1" applyBorder="1"/>
    <xf numFmtId="0" fontId="3" fillId="2" borderId="7" xfId="0" applyFont="1" applyFill="1" applyBorder="1"/>
    <xf numFmtId="3" fontId="2" fillId="0" borderId="8" xfId="0" applyNumberFormat="1" applyFont="1" applyBorder="1"/>
    <xf numFmtId="3" fontId="2" fillId="4" borderId="8" xfId="0" applyNumberFormat="1" applyFont="1" applyFill="1" applyBorder="1"/>
    <xf numFmtId="3" fontId="2" fillId="4" borderId="9" xfId="0" applyNumberFormat="1" applyFont="1" applyFill="1" applyBorder="1"/>
    <xf numFmtId="3" fontId="2" fillId="0" borderId="9" xfId="0" applyNumberFormat="1" applyFon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0" xfId="0" applyNumberFormat="1"/>
    <xf numFmtId="3" fontId="2" fillId="3" borderId="8" xfId="0" applyNumberFormat="1" applyFont="1" applyFill="1" applyBorder="1"/>
    <xf numFmtId="3" fontId="2" fillId="3" borderId="9" xfId="0" applyNumberFormat="1" applyFont="1" applyFill="1" applyBorder="1"/>
    <xf numFmtId="0" fontId="3" fillId="2" borderId="10" xfId="0" applyFont="1" applyFill="1" applyBorder="1"/>
    <xf numFmtId="3" fontId="2" fillId="0" borderId="11" xfId="0" applyNumberFormat="1" applyFont="1" applyBorder="1"/>
    <xf numFmtId="3" fontId="2" fillId="4" borderId="11" xfId="0" applyNumberFormat="1" applyFont="1" applyFill="1" applyBorder="1"/>
    <xf numFmtId="3" fontId="2" fillId="0" borderId="12" xfId="0" applyNumberFormat="1" applyFont="1" applyBorder="1"/>
    <xf numFmtId="0" fontId="0" fillId="0" borderId="0" xfId="0" applyAlignment="1">
      <alignment textRotation="90"/>
    </xf>
    <xf numFmtId="0" fontId="0" fillId="0" borderId="0" xfId="0" applyAlignment="1">
      <alignment horizontal="center" textRotation="180" wrapText="1"/>
    </xf>
    <xf numFmtId="0" fontId="4" fillId="0" borderId="0" xfId="0" applyFont="1"/>
    <xf numFmtId="3" fontId="4" fillId="0" borderId="0" xfId="0" applyNumberFormat="1" applyFont="1" applyAlignment="1">
      <alignment horizontal="center" vertical="center"/>
    </xf>
    <xf numFmtId="3" fontId="4" fillId="4" borderId="0" xfId="0" applyNumberFormat="1" applyFont="1" applyFill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818656130755894E-2"/>
          <c:y val="0.19140615013256171"/>
          <c:w val="0.91589907915302726"/>
          <c:h val="0.72168651493190217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dLbls>
            <c:dLbl>
              <c:idx val="1"/>
              <c:layout>
                <c:manualLayout>
                  <c:x val="-2.3408239700374533E-3"/>
                  <c:y val="1.65837479270314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016-4941-A36C-3EBAAC824B2E}"/>
                </c:ext>
              </c:extLst>
            </c:dLbl>
            <c:dLbl>
              <c:idx val="2"/>
              <c:layout>
                <c:manualLayout>
                  <c:x val="0"/>
                  <c:y val="-1.6583747927031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016-4941-A36C-3EBAAC824B2E}"/>
                </c:ext>
              </c:extLst>
            </c:dLbl>
            <c:dLbl>
              <c:idx val="3"/>
              <c:layout>
                <c:manualLayout>
                  <c:x val="-3.5112359550561797E-3"/>
                  <c:y val="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0016-4941-A36C-3EBAAC824B2E}"/>
                </c:ext>
              </c:extLst>
            </c:dLbl>
            <c:dLbl>
              <c:idx val="5"/>
              <c:layout>
                <c:manualLayout>
                  <c:x val="1.1704119850187266E-3"/>
                  <c:y val="1.24378109452736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016-4941-A36C-3EBAAC824B2E}"/>
                </c:ext>
              </c:extLst>
            </c:dLbl>
            <c:dLbl>
              <c:idx val="7"/>
              <c:layout>
                <c:manualLayout>
                  <c:x val="0"/>
                  <c:y val="-1.658374792703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016-4941-A36C-3EBAAC824B2E}"/>
                </c:ext>
              </c:extLst>
            </c:dLbl>
            <c:dLbl>
              <c:idx val="8"/>
              <c:layout>
                <c:manualLayout>
                  <c:x val="0"/>
                  <c:y val="1.65837479270315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016-4941-A36C-3EBAAC824B2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/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'[1]Vývoj zadlužen_graf_2021_2023'!$B$2:$T$2</c:f>
              <c:numCache>
                <c:formatCode>General</c:formatCode>
                <c:ptCount val="19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  <c:pt idx="13">
                  <c:v>2018</c:v>
                </c:pt>
                <c:pt idx="14">
                  <c:v>2019</c:v>
                </c:pt>
                <c:pt idx="15">
                  <c:v>2020</c:v>
                </c:pt>
                <c:pt idx="16">
                  <c:v>2021</c:v>
                </c:pt>
                <c:pt idx="17">
                  <c:v>2022</c:v>
                </c:pt>
                <c:pt idx="18">
                  <c:v>2023</c:v>
                </c:pt>
              </c:numCache>
            </c:numRef>
          </c:cat>
          <c:val>
            <c:numRef>
              <c:f>'[1]Vývoj zadlužen_graf_2021_2023'!$B$3:$T$3</c:f>
              <c:numCache>
                <c:formatCode>#,##0</c:formatCode>
                <c:ptCount val="19"/>
                <c:pt idx="0">
                  <c:v>10451000</c:v>
                </c:pt>
                <c:pt idx="1">
                  <c:v>18160456</c:v>
                </c:pt>
                <c:pt idx="2">
                  <c:v>19314182</c:v>
                </c:pt>
                <c:pt idx="3">
                  <c:v>17615925</c:v>
                </c:pt>
                <c:pt idx="4">
                  <c:v>41402261</c:v>
                </c:pt>
                <c:pt idx="5">
                  <c:v>32540684</c:v>
                </c:pt>
                <c:pt idx="6">
                  <c:v>35757369</c:v>
                </c:pt>
                <c:pt idx="7">
                  <c:v>39365393</c:v>
                </c:pt>
                <c:pt idx="8">
                  <c:v>39583346</c:v>
                </c:pt>
                <c:pt idx="9">
                  <c:v>42751745</c:v>
                </c:pt>
                <c:pt idx="10">
                  <c:v>36087449</c:v>
                </c:pt>
                <c:pt idx="11">
                  <c:v>29423165</c:v>
                </c:pt>
                <c:pt idx="12">
                  <c:v>23302800</c:v>
                </c:pt>
                <c:pt idx="13">
                  <c:v>47486005</c:v>
                </c:pt>
                <c:pt idx="14">
                  <c:v>40267425</c:v>
                </c:pt>
                <c:pt idx="15">
                  <c:v>33540000</c:v>
                </c:pt>
                <c:pt idx="16">
                  <c:v>26500000</c:v>
                </c:pt>
                <c:pt idx="17">
                  <c:v>20500000</c:v>
                </c:pt>
                <c:pt idx="18">
                  <c:v>14500000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16-4941-A36C-3EBAAC824B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708416"/>
        <c:axId val="117506048"/>
      </c:lineChart>
      <c:catAx>
        <c:axId val="111708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7506048"/>
        <c:crosses val="autoZero"/>
        <c:auto val="1"/>
        <c:lblAlgn val="ctr"/>
        <c:lblOffset val="100"/>
        <c:noMultiLvlLbl val="0"/>
      </c:catAx>
      <c:valAx>
        <c:axId val="1175060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117084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8</xdr:row>
      <xdr:rowOff>74295</xdr:rowOff>
    </xdr:from>
    <xdr:to>
      <xdr:col>19</xdr:col>
      <xdr:colOff>670561</xdr:colOff>
      <xdr:row>20</xdr:row>
      <xdr:rowOff>180975</xdr:rowOff>
    </xdr:to>
    <xdr:graphicFrame macro="">
      <xdr:nvGraphicFramePr>
        <xdr:cNvPr id="2" name="Graf 1">
          <a:extLst>
            <a:ext uri="{FF2B5EF4-FFF2-40B4-BE49-F238E27FC236}">
              <a16:creationId xmlns:a16="http://schemas.microsoft.com/office/drawing/2014/main" id="{9D2D1103-03AB-4085-A343-E0D0F89BD6A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0.39225</cdr:x>
      <cdr:y>0.03173</cdr:y>
    </cdr:from>
    <cdr:to>
      <cdr:x>0.60302</cdr:x>
      <cdr:y>0.16881</cdr:y>
    </cdr:to>
    <cdr:pic>
      <cdr:nvPicPr>
        <cdr:cNvPr id="2" name="chart">
          <a:extLst xmlns:a="http://schemas.openxmlformats.org/drawingml/2006/main">
            <a:ext uri="{FF2B5EF4-FFF2-40B4-BE49-F238E27FC236}">
              <a16:creationId xmlns:a16="http://schemas.microsoft.com/office/drawing/2014/main" id="{F382630D-3069-49D8-BDD7-BA37B30A8FC4}"/>
            </a:ext>
          </a:extLst>
        </cdr:cNvPr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629150" y="114300"/>
          <a:ext cx="2487384" cy="493819"/>
        </a:xfrm>
        <a:prstGeom xmlns:a="http://schemas.openxmlformats.org/drawingml/2006/main" prst="rect">
          <a:avLst/>
        </a:prstGeom>
      </cdr:spPr>
    </cdr:pic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SdileneDok\Intern&#237;%20audit%202002_2020\IA%202021\Graf-v&#253;voj%20zadlu&#382;enosti%202020.xlsx" TargetMode="External"/><Relationship Id="rId1" Type="http://schemas.openxmlformats.org/officeDocument/2006/relationships/externalLinkPath" Target="/SdileneDok/Intern&#237;%20audit%202002_2020/IA%202021/Graf-v&#253;voj%20zadlu&#382;enosti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Vývoj zadlužen_graf_2021_2023"/>
      <sheetName val="Vývoj zadluženosti 2018"/>
      <sheetName val="Vývoj zadluženosti graficky"/>
    </sheetNames>
    <sheetDataSet>
      <sheetData sheetId="0">
        <row r="2">
          <cell r="B2">
            <v>2005</v>
          </cell>
          <cell r="C2">
            <v>2006</v>
          </cell>
          <cell r="D2">
            <v>2007</v>
          </cell>
          <cell r="E2">
            <v>2008</v>
          </cell>
          <cell r="F2">
            <v>2009</v>
          </cell>
          <cell r="G2">
            <v>2010</v>
          </cell>
          <cell r="H2">
            <v>2011</v>
          </cell>
          <cell r="I2">
            <v>2012</v>
          </cell>
          <cell r="J2">
            <v>2013</v>
          </cell>
          <cell r="K2">
            <v>2014</v>
          </cell>
          <cell r="L2">
            <v>2015</v>
          </cell>
          <cell r="M2">
            <v>2016</v>
          </cell>
          <cell r="N2">
            <v>2017</v>
          </cell>
          <cell r="O2">
            <v>2018</v>
          </cell>
          <cell r="P2">
            <v>2019</v>
          </cell>
          <cell r="Q2">
            <v>2020</v>
          </cell>
          <cell r="R2">
            <v>2021</v>
          </cell>
          <cell r="S2">
            <v>2022</v>
          </cell>
          <cell r="T2">
            <v>2023</v>
          </cell>
        </row>
        <row r="3">
          <cell r="B3">
            <v>10451000</v>
          </cell>
          <cell r="C3">
            <v>18160456</v>
          </cell>
          <cell r="D3">
            <v>19314182</v>
          </cell>
          <cell r="E3">
            <v>17615925</v>
          </cell>
          <cell r="F3">
            <v>41402261</v>
          </cell>
          <cell r="G3">
            <v>32540684</v>
          </cell>
          <cell r="H3">
            <v>35757369</v>
          </cell>
          <cell r="I3">
            <v>39365393</v>
          </cell>
          <cell r="J3">
            <v>39583346</v>
          </cell>
          <cell r="K3">
            <v>42751745</v>
          </cell>
          <cell r="L3">
            <v>36087449</v>
          </cell>
          <cell r="M3">
            <v>29423165</v>
          </cell>
          <cell r="N3">
            <v>23302800</v>
          </cell>
          <cell r="O3">
            <v>47486005</v>
          </cell>
          <cell r="P3">
            <v>40267425</v>
          </cell>
          <cell r="Q3">
            <v>33540000</v>
          </cell>
          <cell r="R3">
            <v>26500000</v>
          </cell>
          <cell r="S3">
            <v>20500000</v>
          </cell>
          <cell r="T3">
            <v>14500000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9F3E5-34A7-4AEB-84CC-CE64926AC809}">
  <sheetPr>
    <pageSetUpPr fitToPage="1"/>
  </sheetPr>
  <dimension ref="A1:V26"/>
  <sheetViews>
    <sheetView tabSelected="1" workbookViewId="0">
      <selection activeCell="F7" sqref="F7"/>
    </sheetView>
  </sheetViews>
  <sheetFormatPr defaultRowHeight="14.4" x14ac:dyDescent="0.3"/>
  <cols>
    <col min="1" max="1" width="13.33203125" customWidth="1"/>
    <col min="2" max="2" width="9.6640625" customWidth="1"/>
    <col min="3" max="3" width="10.33203125" customWidth="1"/>
    <col min="4" max="4" width="9.88671875" customWidth="1"/>
    <col min="5" max="5" width="10.33203125" customWidth="1"/>
    <col min="6" max="7" width="11.109375" customWidth="1"/>
    <col min="8" max="8" width="9.88671875" customWidth="1"/>
    <col min="9" max="9" width="10.5546875" customWidth="1"/>
    <col min="10" max="10" width="11.33203125" customWidth="1"/>
    <col min="11" max="11" width="10.33203125" customWidth="1"/>
    <col min="12" max="12" width="10.44140625" customWidth="1"/>
    <col min="13" max="13" width="10" customWidth="1"/>
    <col min="14" max="14" width="10.6640625" customWidth="1"/>
    <col min="15" max="15" width="10.33203125" customWidth="1"/>
    <col min="16" max="16" width="9.88671875" customWidth="1"/>
    <col min="17" max="20" width="9.88671875" bestFit="1" customWidth="1"/>
    <col min="22" max="22" width="9.88671875" bestFit="1" customWidth="1"/>
  </cols>
  <sheetData>
    <row r="1" spans="1:22" ht="15" thickBot="1" x14ac:dyDescent="0.35">
      <c r="A1" s="1" t="s">
        <v>0</v>
      </c>
    </row>
    <row r="2" spans="1:22" ht="15" thickBot="1" x14ac:dyDescent="0.35">
      <c r="A2" s="2"/>
      <c r="B2" s="3">
        <v>2005</v>
      </c>
      <c r="C2" s="3">
        <v>2006</v>
      </c>
      <c r="D2" s="3">
        <v>2007</v>
      </c>
      <c r="E2" s="3">
        <v>2008</v>
      </c>
      <c r="F2" s="3">
        <v>2009</v>
      </c>
      <c r="G2" s="3">
        <v>2010</v>
      </c>
      <c r="H2" s="3">
        <v>2011</v>
      </c>
      <c r="I2" s="3">
        <v>2012</v>
      </c>
      <c r="J2" s="3">
        <v>2013</v>
      </c>
      <c r="K2" s="3">
        <v>2014</v>
      </c>
      <c r="L2" s="3">
        <v>2015</v>
      </c>
      <c r="M2" s="3">
        <v>2016</v>
      </c>
      <c r="N2" s="3">
        <v>2017</v>
      </c>
      <c r="O2" s="3">
        <v>2018</v>
      </c>
      <c r="P2" s="3">
        <v>2019</v>
      </c>
      <c r="Q2" s="3">
        <v>2020</v>
      </c>
      <c r="R2" s="3">
        <v>2021</v>
      </c>
      <c r="S2" s="3">
        <v>2022</v>
      </c>
      <c r="T2" s="4">
        <v>2023</v>
      </c>
    </row>
    <row r="3" spans="1:22" ht="15" thickTop="1" x14ac:dyDescent="0.3">
      <c r="A3" s="5" t="s">
        <v>1</v>
      </c>
      <c r="B3" s="6">
        <v>10451000</v>
      </c>
      <c r="C3" s="6">
        <v>18160456</v>
      </c>
      <c r="D3" s="6">
        <v>19314182</v>
      </c>
      <c r="E3" s="6">
        <v>17615925</v>
      </c>
      <c r="F3" s="6">
        <v>41402261</v>
      </c>
      <c r="G3" s="6">
        <v>32540684</v>
      </c>
      <c r="H3" s="6">
        <v>35757369</v>
      </c>
      <c r="I3" s="6">
        <v>39365393</v>
      </c>
      <c r="J3" s="6">
        <v>39583346</v>
      </c>
      <c r="K3" s="6">
        <v>42751745</v>
      </c>
      <c r="L3" s="6">
        <v>36087449</v>
      </c>
      <c r="M3" s="6">
        <v>29423165</v>
      </c>
      <c r="N3" s="6">
        <v>23302800</v>
      </c>
      <c r="O3" s="6">
        <v>47486005</v>
      </c>
      <c r="P3" s="6">
        <v>40267425</v>
      </c>
      <c r="Q3" s="6">
        <v>33540000</v>
      </c>
      <c r="R3" s="6">
        <f>R7</f>
        <v>26500000</v>
      </c>
      <c r="S3" s="6">
        <f t="shared" ref="S3:T3" si="0">S7</f>
        <v>20500000</v>
      </c>
      <c r="T3" s="7">
        <f t="shared" si="0"/>
        <v>14500000</v>
      </c>
    </row>
    <row r="4" spans="1:22" x14ac:dyDescent="0.3">
      <c r="A4" s="8" t="s">
        <v>2</v>
      </c>
      <c r="B4" s="9">
        <v>14222600</v>
      </c>
      <c r="C4" s="9">
        <v>10451000</v>
      </c>
      <c r="D4" s="9">
        <v>18160456</v>
      </c>
      <c r="E4" s="9">
        <v>19314182</v>
      </c>
      <c r="F4" s="9">
        <v>17615925</v>
      </c>
      <c r="G4" s="9">
        <v>41402261</v>
      </c>
      <c r="H4" s="9">
        <v>32540684</v>
      </c>
      <c r="I4" s="9">
        <v>35757369</v>
      </c>
      <c r="J4" s="9">
        <v>39365393</v>
      </c>
      <c r="K4" s="9">
        <v>39583346</v>
      </c>
      <c r="L4" s="10">
        <v>42751745</v>
      </c>
      <c r="M4" s="9">
        <v>36087449</v>
      </c>
      <c r="N4" s="9">
        <v>29423165</v>
      </c>
      <c r="O4" s="9">
        <v>23302800</v>
      </c>
      <c r="P4" s="10">
        <v>47486005</v>
      </c>
      <c r="Q4" s="10">
        <v>40267425</v>
      </c>
      <c r="R4" s="10">
        <v>33540000</v>
      </c>
      <c r="S4" s="10">
        <v>26500000</v>
      </c>
      <c r="T4" s="11">
        <v>20500000</v>
      </c>
    </row>
    <row r="5" spans="1:22" x14ac:dyDescent="0.3">
      <c r="A5" s="8" t="s">
        <v>3</v>
      </c>
      <c r="B5" s="9">
        <v>3771600</v>
      </c>
      <c r="C5" s="9">
        <v>2690544</v>
      </c>
      <c r="D5" s="9">
        <v>3493064</v>
      </c>
      <c r="E5" s="9">
        <v>4413664</v>
      </c>
      <c r="F5" s="9">
        <v>6213664</v>
      </c>
      <c r="G5" s="9">
        <v>8874387.3000000007</v>
      </c>
      <c r="H5" s="9">
        <v>7586885</v>
      </c>
      <c r="I5" s="9">
        <v>7377960</v>
      </c>
      <c r="J5" s="9">
        <v>7777960</v>
      </c>
      <c r="K5" s="9">
        <v>7449704</v>
      </c>
      <c r="L5" s="10">
        <v>6664296</v>
      </c>
      <c r="M5" s="9">
        <v>6664284</v>
      </c>
      <c r="N5" s="9">
        <v>6120365</v>
      </c>
      <c r="O5" s="9">
        <v>6718580</v>
      </c>
      <c r="P5" s="9">
        <v>7218580</v>
      </c>
      <c r="Q5" s="9">
        <v>6307425</v>
      </c>
      <c r="R5" s="9">
        <v>7040000</v>
      </c>
      <c r="S5" s="9">
        <v>6000000</v>
      </c>
      <c r="T5" s="12">
        <v>6000000</v>
      </c>
    </row>
    <row r="6" spans="1:22" x14ac:dyDescent="0.3">
      <c r="A6" s="8" t="s">
        <v>4</v>
      </c>
      <c r="B6" s="9"/>
      <c r="C6" s="10">
        <v>10400000</v>
      </c>
      <c r="D6" s="10">
        <v>4646790</v>
      </c>
      <c r="E6" s="10">
        <v>2715407</v>
      </c>
      <c r="F6" s="10">
        <v>30000000</v>
      </c>
      <c r="G6" s="10">
        <v>12810.3</v>
      </c>
      <c r="H6" s="10">
        <v>10803570</v>
      </c>
      <c r="I6" s="10">
        <v>10985984</v>
      </c>
      <c r="J6" s="10">
        <v>7995913</v>
      </c>
      <c r="K6" s="10">
        <v>10618103</v>
      </c>
      <c r="L6" s="10">
        <v>0</v>
      </c>
      <c r="M6" s="10">
        <v>0</v>
      </c>
      <c r="N6" s="10">
        <v>0</v>
      </c>
      <c r="O6" s="10">
        <v>31000000</v>
      </c>
      <c r="P6" s="13">
        <v>0</v>
      </c>
      <c r="Q6" s="13">
        <v>0</v>
      </c>
      <c r="R6" s="13">
        <v>0</v>
      </c>
      <c r="S6" s="13">
        <v>0</v>
      </c>
      <c r="T6" s="14">
        <v>0</v>
      </c>
      <c r="V6" s="15"/>
    </row>
    <row r="7" spans="1:22" x14ac:dyDescent="0.3">
      <c r="A7" s="8" t="s">
        <v>5</v>
      </c>
      <c r="B7" s="16">
        <v>10451000</v>
      </c>
      <c r="C7" s="16">
        <v>18160456</v>
      </c>
      <c r="D7" s="16">
        <v>19314182</v>
      </c>
      <c r="E7" s="16">
        <v>17615925</v>
      </c>
      <c r="F7" s="16">
        <v>41402261</v>
      </c>
      <c r="G7" s="16">
        <v>32540684</v>
      </c>
      <c r="H7" s="16">
        <v>35757369</v>
      </c>
      <c r="I7" s="16">
        <v>39365393</v>
      </c>
      <c r="J7" s="16">
        <v>39583346</v>
      </c>
      <c r="K7" s="16">
        <v>42751745</v>
      </c>
      <c r="L7" s="16">
        <v>36087449</v>
      </c>
      <c r="M7" s="16">
        <v>29423165</v>
      </c>
      <c r="N7" s="16">
        <f>N4-N5</f>
        <v>23302800</v>
      </c>
      <c r="O7" s="16">
        <f>O4-O5+O6</f>
        <v>47584220</v>
      </c>
      <c r="P7" s="16">
        <f>SUM(P4-P5)</f>
        <v>40267425</v>
      </c>
      <c r="Q7" s="16">
        <f>SUM(Q4-Q5)</f>
        <v>33960000</v>
      </c>
      <c r="R7" s="16">
        <f>SUM(R4-R5)</f>
        <v>26500000</v>
      </c>
      <c r="S7" s="16">
        <f>SUM(S4-S5)</f>
        <v>20500000</v>
      </c>
      <c r="T7" s="17">
        <f>SUM(T4-T5)</f>
        <v>14500000</v>
      </c>
    </row>
    <row r="8" spans="1:22" ht="15" thickBot="1" x14ac:dyDescent="0.35">
      <c r="A8" s="18" t="s">
        <v>6</v>
      </c>
      <c r="B8" s="19">
        <v>728957.79</v>
      </c>
      <c r="C8" s="19">
        <v>783299</v>
      </c>
      <c r="D8" s="19">
        <v>795818</v>
      </c>
      <c r="E8" s="19">
        <v>727674</v>
      </c>
      <c r="F8" s="19">
        <v>754076</v>
      </c>
      <c r="G8" s="19">
        <v>723934</v>
      </c>
      <c r="H8" s="19">
        <v>561360</v>
      </c>
      <c r="I8" s="19">
        <v>787069</v>
      </c>
      <c r="J8" s="19">
        <v>566717</v>
      </c>
      <c r="K8" s="19">
        <v>654660</v>
      </c>
      <c r="L8" s="20">
        <v>654326</v>
      </c>
      <c r="M8" s="19">
        <v>573393</v>
      </c>
      <c r="N8" s="19">
        <v>566879</v>
      </c>
      <c r="O8" s="19">
        <v>550800</v>
      </c>
      <c r="P8" s="19">
        <v>792576</v>
      </c>
      <c r="Q8" s="19">
        <v>1000274.53</v>
      </c>
      <c r="R8" s="19">
        <v>452651.03</v>
      </c>
      <c r="S8" s="19">
        <v>333270</v>
      </c>
      <c r="T8" s="21">
        <v>250470</v>
      </c>
      <c r="V8" s="15"/>
    </row>
    <row r="9" spans="1:22" x14ac:dyDescent="0.3">
      <c r="A9" s="22"/>
      <c r="V9" s="15"/>
    </row>
    <row r="10" spans="1:22" x14ac:dyDescent="0.3">
      <c r="A10" s="22"/>
      <c r="B10" s="15">
        <f t="shared" ref="B10:O10" si="1">SUM(B4-B5+B6)</f>
        <v>10451000</v>
      </c>
      <c r="C10" s="15">
        <f t="shared" si="1"/>
        <v>18160456</v>
      </c>
      <c r="D10" s="15">
        <f t="shared" si="1"/>
        <v>19314182</v>
      </c>
      <c r="E10" s="15">
        <f t="shared" si="1"/>
        <v>17615925</v>
      </c>
      <c r="F10" s="15">
        <f t="shared" si="1"/>
        <v>41402261</v>
      </c>
      <c r="G10" s="15">
        <f t="shared" si="1"/>
        <v>32540684</v>
      </c>
      <c r="H10" s="15">
        <f t="shared" si="1"/>
        <v>35757369</v>
      </c>
      <c r="I10" s="15">
        <f t="shared" si="1"/>
        <v>39365393</v>
      </c>
      <c r="J10" s="15">
        <f t="shared" si="1"/>
        <v>39583346</v>
      </c>
      <c r="K10" s="15">
        <f t="shared" si="1"/>
        <v>42751745</v>
      </c>
      <c r="L10" s="15">
        <f t="shared" si="1"/>
        <v>36087449</v>
      </c>
      <c r="M10" s="15">
        <f t="shared" si="1"/>
        <v>29423165</v>
      </c>
      <c r="N10" s="15">
        <f t="shared" si="1"/>
        <v>23302800</v>
      </c>
      <c r="O10" s="15">
        <f t="shared" si="1"/>
        <v>47584220</v>
      </c>
    </row>
    <row r="11" spans="1:22" x14ac:dyDescent="0.3">
      <c r="A11" s="22"/>
      <c r="M11" s="15"/>
      <c r="N11" s="15"/>
    </row>
    <row r="12" spans="1:22" x14ac:dyDescent="0.3">
      <c r="A12" s="22"/>
      <c r="H12" s="15"/>
    </row>
    <row r="13" spans="1:22" x14ac:dyDescent="0.3">
      <c r="A13" s="22"/>
    </row>
    <row r="14" spans="1:22" x14ac:dyDescent="0.3">
      <c r="A14" s="23"/>
    </row>
    <row r="15" spans="1:22" x14ac:dyDescent="0.3">
      <c r="A15" s="23"/>
    </row>
    <row r="16" spans="1:22" x14ac:dyDescent="0.3">
      <c r="A16" s="23"/>
    </row>
    <row r="17" spans="1:15" ht="110.4" customHeight="1" x14ac:dyDescent="0.3">
      <c r="A17" s="23"/>
    </row>
    <row r="18" spans="1:15" x14ac:dyDescent="0.3">
      <c r="A18" s="23"/>
    </row>
    <row r="19" spans="1:15" x14ac:dyDescent="0.3">
      <c r="A19" s="23"/>
    </row>
    <row r="20" spans="1:15" x14ac:dyDescent="0.3">
      <c r="A20" s="23"/>
    </row>
    <row r="21" spans="1:15" x14ac:dyDescent="0.3">
      <c r="A21" s="23"/>
    </row>
    <row r="22" spans="1:15" x14ac:dyDescent="0.3">
      <c r="A22" s="23"/>
    </row>
    <row r="23" spans="1:15" x14ac:dyDescent="0.3">
      <c r="A23" s="23"/>
    </row>
    <row r="24" spans="1:15" x14ac:dyDescent="0.3">
      <c r="A24" s="22"/>
    </row>
    <row r="25" spans="1:15" x14ac:dyDescent="0.3">
      <c r="A25" s="22"/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</row>
    <row r="26" spans="1:15" x14ac:dyDescent="0.3"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6"/>
      <c r="M26" s="25"/>
      <c r="N26" s="25"/>
      <c r="O26" s="25"/>
    </row>
  </sheetData>
  <mergeCells count="1">
    <mergeCell ref="A14:A23"/>
  </mergeCells>
  <pageMargins left="0.7" right="0.7" top="0.78740157499999996" bottom="0.78740157499999996" header="0.3" footer="0.3"/>
  <pageSetup paperSize="9" scale="62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Markéta Richterová, Ing.</dc:creator>
  <cp:lastModifiedBy>Markéta Richterová, Ing.</cp:lastModifiedBy>
  <cp:lastPrinted>2024-02-02T09:52:04Z</cp:lastPrinted>
  <dcterms:created xsi:type="dcterms:W3CDTF">2024-02-02T09:51:46Z</dcterms:created>
  <dcterms:modified xsi:type="dcterms:W3CDTF">2024-02-02T09:53:13Z</dcterms:modified>
</cp:coreProperties>
</file>